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Z:\Academic Affairs\Courses\Course Fees\"/>
    </mc:Choice>
  </mc:AlternateContent>
  <xr:revisionPtr revIDLastSave="0" documentId="8_{4F61F0E2-557D-492D-A452-1BFE9958F60F}" xr6:coauthVersionLast="45" xr6:coauthVersionMax="45" xr10:uidLastSave="{00000000-0000-0000-0000-000000000000}"/>
  <bookViews>
    <workbookView xWindow="2865" yWindow="210" windowWidth="25185" windowHeight="14910" tabRatio="500" xr2:uid="{00000000-000D-0000-FFFF-FFFF00000000}"/>
  </bookViews>
  <sheets>
    <sheet name="Notes" sheetId="2" r:id="rId1"/>
    <sheet name="Example" sheetId="1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F19" i="1"/>
  <c r="F38" i="1"/>
  <c r="F20" i="1"/>
  <c r="F21" i="1"/>
  <c r="F22" i="1"/>
  <c r="D23" i="1"/>
  <c r="F23" i="1"/>
  <c r="F24" i="1"/>
  <c r="F26" i="1"/>
  <c r="D27" i="1"/>
  <c r="F27" i="1"/>
  <c r="F29" i="1"/>
  <c r="F30" i="1"/>
  <c r="F32" i="1"/>
  <c r="E33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62" i="1"/>
  <c r="F66" i="1"/>
  <c r="F52" i="1"/>
  <c r="F53" i="1"/>
  <c r="C7" i="1"/>
</calcChain>
</file>

<file path=xl/sharedStrings.xml><?xml version="1.0" encoding="utf-8"?>
<sst xmlns="http://schemas.openxmlformats.org/spreadsheetml/2006/main" count="95" uniqueCount="74">
  <si>
    <t>Course Fee Worksheet</t>
  </si>
  <si>
    <t>Item</t>
  </si>
  <si>
    <t>Cost/unit</t>
  </si>
  <si>
    <t># units</t>
  </si>
  <si>
    <t>Total Cost</t>
  </si>
  <si>
    <t>Lodging</t>
  </si>
  <si>
    <t>Description</t>
  </si>
  <si>
    <t>Meals</t>
  </si>
  <si>
    <t>Large SUV</t>
  </si>
  <si>
    <t>Mileage</t>
  </si>
  <si>
    <t>Other travel (includes ferries, tolls, airfare, etc.)</t>
  </si>
  <si>
    <t>Supplies</t>
  </si>
  <si>
    <t>Other items/services</t>
  </si>
  <si>
    <t>Cost/Student</t>
  </si>
  <si>
    <t xml:space="preserve">Course # </t>
  </si>
  <si>
    <t xml:space="preserve">Requested fee: </t>
  </si>
  <si>
    <t>Purpose of fee:</t>
  </si>
  <si>
    <t>Budget:</t>
  </si>
  <si>
    <t>XX-XXXX</t>
  </si>
  <si>
    <t>Previous offering enrollment</t>
  </si>
  <si>
    <t>Anticipated enrollment</t>
  </si>
  <si>
    <t>Enrollment cap</t>
  </si>
  <si>
    <t>##</t>
  </si>
  <si>
    <t>$$$</t>
  </si>
  <si>
    <t>simple explanation</t>
  </si>
  <si>
    <t>Example:</t>
  </si>
  <si>
    <t>SAFS 250</t>
  </si>
  <si>
    <t>travel for required field trips</t>
  </si>
  <si>
    <t>Comments</t>
  </si>
  <si>
    <t>Saturday and Sunday</t>
  </si>
  <si>
    <t>Research Technician</t>
  </si>
  <si>
    <t>8 hrs time needed to manufacture secchi disk equipment</t>
  </si>
  <si>
    <t>Description (e.g. secchi disk materials)</t>
  </si>
  <si>
    <t>Personnel (salary &amp; benefits)</t>
  </si>
  <si>
    <t>Description (e.g. Shannon Point Marine Lab - student housing)</t>
  </si>
  <si>
    <t>Description (e.g. Shannon Point Marine Lab - Instructor and TA housing)</t>
  </si>
  <si>
    <t>dorm costs: units are anticipated enrollment for weekend field trips, which is capped at 25</t>
  </si>
  <si>
    <t>house cost: units are one faculty and 2 TAs</t>
  </si>
  <si>
    <t>Description (e.g. "Large SUV")</t>
  </si>
  <si>
    <t>assume students plus instructional staff and 7 max riders per vehicle</t>
  </si>
  <si>
    <t># days or miles or standard multiplier (=1)</t>
  </si>
  <si>
    <t>for all participants above</t>
  </si>
  <si>
    <t>Fleet Services (daily rate2 unless otherwise specified)</t>
  </si>
  <si>
    <t>assume 20 mpg</t>
  </si>
  <si>
    <t>Fuel</t>
  </si>
  <si>
    <t>Classroom rental @ Shannon Point</t>
  </si>
  <si>
    <t>Boat rental @ Shannon Point</t>
  </si>
  <si>
    <t>units are hours</t>
  </si>
  <si>
    <t>assumes 25 students on the trip</t>
  </si>
  <si>
    <t>Source</t>
  </si>
  <si>
    <t>Departmental funds</t>
  </si>
  <si>
    <t>Del Rio Marine Scholars Field Trip Fund</t>
  </si>
  <si>
    <r>
      <t xml:space="preserve">Defrayed Costs </t>
    </r>
    <r>
      <rPr>
        <i/>
        <sz val="11"/>
        <color theme="1"/>
        <rFont val="Calibri"/>
        <scheme val="minor"/>
      </rPr>
      <t>(see below)</t>
    </r>
  </si>
  <si>
    <t>Total Defrayed Cost</t>
  </si>
  <si>
    <t>Costs Absorbed by Another Source</t>
  </si>
  <si>
    <r>
      <t xml:space="preserve">Proposed Fee </t>
    </r>
    <r>
      <rPr>
        <i/>
        <sz val="13"/>
        <color theme="1"/>
        <rFont val="Calibri"/>
        <family val="2"/>
        <scheme val="minor"/>
      </rPr>
      <t>(if different from cost/student above)</t>
    </r>
  </si>
  <si>
    <r>
      <t xml:space="preserve">Total Costs </t>
    </r>
    <r>
      <rPr>
        <i/>
        <u/>
        <sz val="13"/>
        <color theme="1"/>
        <rFont val="Calibri"/>
        <family val="2"/>
        <scheme val="minor"/>
      </rPr>
      <t>(include ALL costs regardless of funding source)</t>
    </r>
  </si>
  <si>
    <t>Description (e.g. Shannon Point daily meal plan)</t>
  </si>
  <si>
    <t xml:space="preserve">UNITNAME ### </t>
  </si>
  <si>
    <t>####</t>
  </si>
  <si>
    <t>Fall</t>
  </si>
  <si>
    <t>Year:</t>
  </si>
  <si>
    <t>Qtr:</t>
  </si>
  <si>
    <t>This file was produced in August 2017 by Academic Affairs in the College of the Environment</t>
  </si>
  <si>
    <t>It is a general guideline for what information we need to efficiently process course fee requests (both new and changes).</t>
  </si>
  <si>
    <t>You aren't required to use this section, but can if understanding what charges your unit is picking up would be helpful (to us, and to OPB).</t>
  </si>
  <si>
    <t>Any course fee increase, or a fee attached to a new course, requires a proposal to the Dean's Office.</t>
  </si>
  <si>
    <t>If the change is more than 10%, we are required to submit the request, along with some substantiation of the costs, to OPB.</t>
  </si>
  <si>
    <r>
      <t xml:space="preserve">Note that each unit is also required to keep records of expended costs </t>
    </r>
    <r>
      <rPr>
        <i/>
        <sz val="12"/>
        <color theme="1"/>
        <rFont val="Calibri"/>
        <scheme val="minor"/>
      </rPr>
      <t xml:space="preserve">for each offering of each course, </t>
    </r>
    <r>
      <rPr>
        <sz val="12"/>
        <color theme="1"/>
        <rFont val="Calibri"/>
        <family val="2"/>
        <scheme val="minor"/>
      </rPr>
      <t xml:space="preserve">to be able to prove that the requested fee was totally expended </t>
    </r>
    <r>
      <rPr>
        <i/>
        <sz val="12"/>
        <color theme="1"/>
        <rFont val="Calibri"/>
        <scheme val="minor"/>
      </rPr>
      <t>only on allowed in course costs.</t>
    </r>
  </si>
  <si>
    <t>Please feel free to use your own calculation structure, as long as you include the requested information (basically, a breakdown of the major costs).</t>
  </si>
  <si>
    <t>Because many units ask for a course fee that is some amount less than the calculated total, we have included a "defrayed costs" section.</t>
  </si>
  <si>
    <r>
      <t xml:space="preserve">Existing fee </t>
    </r>
    <r>
      <rPr>
        <i/>
        <sz val="11"/>
        <color theme="1"/>
        <rFont val="Calibri"/>
        <scheme val="minor"/>
      </rPr>
      <t>(if applicable)</t>
    </r>
    <r>
      <rPr>
        <b/>
        <sz val="11"/>
        <color theme="1"/>
        <rFont val="Calibri"/>
        <family val="2"/>
        <scheme val="minor"/>
      </rPr>
      <t xml:space="preserve">: </t>
    </r>
  </si>
  <si>
    <t xml:space="preserve">% change: </t>
  </si>
  <si>
    <t>%; defined as ((existing - new)/existing)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</si>
</sst>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i/>
      <u/>
      <sz val="13"/>
      <color theme="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 wrapText="1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Protection="1"/>
    <xf numFmtId="0" fontId="3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 applyProtection="1">
      <alignment wrapText="1"/>
    </xf>
    <xf numFmtId="0" fontId="9" fillId="0" borderId="0" xfId="0" applyFont="1" applyFill="1" applyAlignment="1" applyProtection="1"/>
    <xf numFmtId="0" fontId="11" fillId="0" borderId="0" xfId="0" applyFont="1" applyFill="1" applyAlignment="1" applyProtection="1"/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</xf>
    <xf numFmtId="6" fontId="1" fillId="0" borderId="1" xfId="0" applyNumberFormat="1" applyFont="1" applyBorder="1" applyAlignment="1">
      <alignment horizontal="right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centerContinuous"/>
    </xf>
    <xf numFmtId="0" fontId="0" fillId="0" borderId="0" xfId="0" applyNumberFormat="1" applyFont="1" applyFill="1" applyAlignment="1" applyProtection="1">
      <alignment horizontal="centerContinuous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6" fontId="0" fillId="0" borderId="0" xfId="0" applyNumberFormat="1" applyFont="1" applyFill="1" applyAlignment="1" applyProtection="1">
      <alignment horizontal="left"/>
      <protection locked="0"/>
    </xf>
    <xf numFmtId="9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Protection="1"/>
    <xf numFmtId="0" fontId="0" fillId="0" borderId="0" xfId="0" applyFont="1" applyFill="1" applyAlignment="1" applyProtection="1"/>
    <xf numFmtId="6" fontId="0" fillId="0" borderId="0" xfId="0" applyNumberFormat="1" applyFont="1" applyFill="1" applyProtection="1"/>
    <xf numFmtId="0" fontId="0" fillId="0" borderId="0" xfId="0" applyFont="1"/>
    <xf numFmtId="0" fontId="0" fillId="0" borderId="0" xfId="0" applyFont="1" applyFill="1" applyAlignment="1" applyProtection="1">
      <alignment wrapText="1"/>
    </xf>
    <xf numFmtId="0" fontId="0" fillId="0" borderId="0" xfId="0" applyFont="1" applyFill="1" applyAlignment="1" applyProtection="1">
      <alignment wrapText="1"/>
      <protection locked="0"/>
    </xf>
    <xf numFmtId="4" fontId="0" fillId="0" borderId="0" xfId="0" applyNumberFormat="1" applyFont="1" applyFill="1" applyProtection="1">
      <protection locked="0"/>
    </xf>
    <xf numFmtId="1" fontId="0" fillId="0" borderId="0" xfId="0" applyNumberFormat="1" applyFont="1" applyFill="1" applyProtection="1">
      <protection locked="0"/>
    </xf>
    <xf numFmtId="4" fontId="0" fillId="0" borderId="0" xfId="0" applyNumberFormat="1" applyFont="1"/>
    <xf numFmtId="1" fontId="0" fillId="0" borderId="0" xfId="0" applyNumberFormat="1" applyFont="1"/>
    <xf numFmtId="1" fontId="0" fillId="0" borderId="0" xfId="0" applyNumberFormat="1" applyFont="1" applyFill="1" applyAlignment="1" applyProtection="1">
      <alignment horizontal="right"/>
    </xf>
    <xf numFmtId="0" fontId="0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top" wrapText="1"/>
    </xf>
    <xf numFmtId="4" fontId="0" fillId="0" borderId="0" xfId="0" applyNumberFormat="1" applyFont="1" applyFill="1" applyProtection="1"/>
    <xf numFmtId="1" fontId="0" fillId="0" borderId="0" xfId="0" applyNumberFormat="1" applyFont="1" applyFill="1" applyProtection="1"/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1" fontId="0" fillId="0" borderId="0" xfId="0" applyNumberFormat="1" applyFont="1" applyProtection="1"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1"/>
  <sheetViews>
    <sheetView tabSelected="1" workbookViewId="0">
      <selection activeCell="A12" sqref="A12"/>
    </sheetView>
  </sheetViews>
  <sheetFormatPr defaultColWidth="11" defaultRowHeight="15.75" x14ac:dyDescent="0.25"/>
  <sheetData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8" spans="1:1" x14ac:dyDescent="0.25">
      <c r="A8" t="s">
        <v>69</v>
      </c>
    </row>
    <row r="10" spans="1:1" x14ac:dyDescent="0.25">
      <c r="A10" t="s">
        <v>70</v>
      </c>
    </row>
    <row r="11" spans="1:1" x14ac:dyDescent="0.25">
      <c r="A11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6"/>
  <sheetViews>
    <sheetView workbookViewId="0">
      <selection activeCell="B8" sqref="B8"/>
    </sheetView>
  </sheetViews>
  <sheetFormatPr defaultColWidth="8.875" defaultRowHeight="15.75" x14ac:dyDescent="0.25"/>
  <cols>
    <col min="1" max="1" width="25.625" style="20" customWidth="1"/>
    <col min="2" max="2" width="36" style="20" customWidth="1"/>
    <col min="3" max="3" width="13.375" style="20" customWidth="1"/>
    <col min="4" max="4" width="8.875" style="20"/>
    <col min="5" max="5" width="14.875" style="20" customWidth="1"/>
    <col min="6" max="6" width="12" style="24" customWidth="1"/>
    <col min="7" max="16384" width="8.875" style="20"/>
  </cols>
  <sheetData>
    <row r="1" spans="1:6" ht="17.25" x14ac:dyDescent="0.3">
      <c r="A1" s="15" t="s">
        <v>0</v>
      </c>
      <c r="B1" s="17"/>
      <c r="C1" s="8" t="s">
        <v>25</v>
      </c>
      <c r="D1" s="18"/>
      <c r="E1" s="18"/>
      <c r="F1" s="19"/>
    </row>
    <row r="2" spans="1:6" x14ac:dyDescent="0.25">
      <c r="A2" s="7" t="s">
        <v>14</v>
      </c>
      <c r="B2" s="21" t="s">
        <v>58</v>
      </c>
      <c r="C2" s="21" t="s">
        <v>26</v>
      </c>
      <c r="D2" s="18"/>
      <c r="E2" s="18"/>
      <c r="F2" s="19"/>
    </row>
    <row r="3" spans="1:6" x14ac:dyDescent="0.25">
      <c r="A3" s="7" t="s">
        <v>62</v>
      </c>
      <c r="B3" s="21" t="s">
        <v>59</v>
      </c>
      <c r="C3" s="21" t="s">
        <v>60</v>
      </c>
      <c r="D3" s="18"/>
      <c r="E3" s="18"/>
      <c r="F3" s="19"/>
    </row>
    <row r="4" spans="1:6" x14ac:dyDescent="0.25">
      <c r="A4" s="7" t="s">
        <v>61</v>
      </c>
      <c r="B4" s="21" t="s">
        <v>59</v>
      </c>
      <c r="C4" s="21">
        <v>2017</v>
      </c>
      <c r="D4" s="18"/>
      <c r="E4" s="18"/>
      <c r="F4" s="19"/>
    </row>
    <row r="5" spans="1:6" x14ac:dyDescent="0.25">
      <c r="A5" s="7" t="s">
        <v>71</v>
      </c>
      <c r="B5" s="22" t="s">
        <v>23</v>
      </c>
      <c r="C5" s="22">
        <v>50</v>
      </c>
      <c r="D5" s="18"/>
      <c r="E5" s="18"/>
      <c r="F5" s="19"/>
    </row>
    <row r="6" spans="1:6" x14ac:dyDescent="0.25">
      <c r="A6" s="7" t="s">
        <v>15</v>
      </c>
      <c r="B6" s="22" t="s">
        <v>23</v>
      </c>
      <c r="C6" s="22">
        <f>F55</f>
        <v>100</v>
      </c>
      <c r="D6" s="18"/>
      <c r="E6" s="18"/>
      <c r="F6" s="19"/>
    </row>
    <row r="7" spans="1:6" x14ac:dyDescent="0.25">
      <c r="A7" s="7" t="s">
        <v>72</v>
      </c>
      <c r="B7" s="23" t="s">
        <v>73</v>
      </c>
      <c r="C7" s="23">
        <f>(ABS(C5-C6)/C5)</f>
        <v>1</v>
      </c>
      <c r="D7" s="18"/>
      <c r="E7" s="18"/>
      <c r="F7" s="19"/>
    </row>
    <row r="8" spans="1:6" x14ac:dyDescent="0.25">
      <c r="A8" s="7" t="s">
        <v>16</v>
      </c>
      <c r="B8" s="21" t="s">
        <v>24</v>
      </c>
      <c r="C8" s="21" t="s">
        <v>27</v>
      </c>
      <c r="D8" s="18"/>
      <c r="E8" s="18"/>
      <c r="F8" s="19"/>
    </row>
    <row r="9" spans="1:6" x14ac:dyDescent="0.25">
      <c r="A9" s="7" t="s">
        <v>17</v>
      </c>
      <c r="B9" s="21" t="s">
        <v>18</v>
      </c>
      <c r="C9" s="21" t="s">
        <v>18</v>
      </c>
      <c r="D9" s="18"/>
      <c r="E9" s="18"/>
      <c r="F9" s="19"/>
    </row>
    <row r="10" spans="1:6" x14ac:dyDescent="0.25">
      <c r="A10" s="7"/>
      <c r="B10" s="21"/>
      <c r="C10" s="21"/>
      <c r="D10" s="18"/>
      <c r="E10" s="18"/>
      <c r="F10" s="19"/>
    </row>
    <row r="11" spans="1:6" x14ac:dyDescent="0.25">
      <c r="A11" s="7" t="s">
        <v>19</v>
      </c>
      <c r="B11" s="21" t="s">
        <v>22</v>
      </c>
      <c r="C11" s="21">
        <v>137</v>
      </c>
      <c r="D11" s="18"/>
      <c r="E11" s="18"/>
      <c r="F11" s="19"/>
    </row>
    <row r="12" spans="1:6" x14ac:dyDescent="0.25">
      <c r="A12" s="7" t="s">
        <v>20</v>
      </c>
      <c r="B12" s="21" t="s">
        <v>22</v>
      </c>
      <c r="C12" s="21">
        <v>150</v>
      </c>
      <c r="D12" s="18"/>
      <c r="E12" s="18"/>
      <c r="F12" s="19"/>
    </row>
    <row r="13" spans="1:6" x14ac:dyDescent="0.25">
      <c r="A13" s="7" t="s">
        <v>21</v>
      </c>
      <c r="B13" s="21" t="s">
        <v>22</v>
      </c>
      <c r="C13" s="21">
        <v>165</v>
      </c>
      <c r="D13" s="18"/>
      <c r="E13" s="18"/>
      <c r="F13" s="19"/>
    </row>
    <row r="14" spans="1:6" x14ac:dyDescent="0.25">
      <c r="A14" s="17"/>
      <c r="B14" s="18"/>
      <c r="C14" s="18"/>
      <c r="D14" s="18"/>
      <c r="E14" s="18"/>
      <c r="F14" s="19"/>
    </row>
    <row r="15" spans="1:6" ht="17.25" x14ac:dyDescent="0.3">
      <c r="A15" s="14" t="s">
        <v>56</v>
      </c>
    </row>
    <row r="16" spans="1:6" x14ac:dyDescent="0.25">
      <c r="C16" s="9" t="s">
        <v>25</v>
      </c>
    </row>
    <row r="17" spans="1:7" ht="45" x14ac:dyDescent="0.25">
      <c r="A17" s="1" t="s">
        <v>1</v>
      </c>
      <c r="B17" s="1"/>
      <c r="C17" s="2" t="s">
        <v>2</v>
      </c>
      <c r="D17" s="2" t="s">
        <v>3</v>
      </c>
      <c r="E17" s="3" t="s">
        <v>40</v>
      </c>
      <c r="F17" s="10" t="s">
        <v>4</v>
      </c>
      <c r="G17" s="2" t="s">
        <v>28</v>
      </c>
    </row>
    <row r="18" spans="1:7" x14ac:dyDescent="0.25">
      <c r="A18" s="25" t="s">
        <v>5</v>
      </c>
      <c r="B18" s="25"/>
      <c r="C18" s="26"/>
      <c r="F18" s="27"/>
    </row>
    <row r="19" spans="1:7" ht="31.5" x14ac:dyDescent="0.25">
      <c r="A19" s="28"/>
      <c r="B19" s="29" t="s">
        <v>34</v>
      </c>
      <c r="C19" s="30">
        <v>14.5</v>
      </c>
      <c r="D19" s="31">
        <v>25</v>
      </c>
      <c r="E19" s="31">
        <v>2</v>
      </c>
      <c r="F19" s="27">
        <f>C19*D19*E19</f>
        <v>725</v>
      </c>
      <c r="G19" s="20" t="s">
        <v>36</v>
      </c>
    </row>
    <row r="20" spans="1:7" ht="31.5" x14ac:dyDescent="0.25">
      <c r="A20" s="28"/>
      <c r="B20" s="29" t="s">
        <v>35</v>
      </c>
      <c r="C20" s="30">
        <v>35</v>
      </c>
      <c r="D20" s="31">
        <v>3</v>
      </c>
      <c r="E20" s="31">
        <v>2</v>
      </c>
      <c r="F20" s="27">
        <f t="shared" ref="F20:F50" si="0">C20*D20*E20</f>
        <v>210</v>
      </c>
      <c r="G20" s="20" t="s">
        <v>37</v>
      </c>
    </row>
    <row r="21" spans="1:7" s="27" customFormat="1" x14ac:dyDescent="0.25">
      <c r="C21" s="32"/>
      <c r="D21" s="33"/>
      <c r="E21" s="33"/>
      <c r="F21" s="27">
        <f t="shared" si="0"/>
        <v>0</v>
      </c>
    </row>
    <row r="22" spans="1:7" x14ac:dyDescent="0.25">
      <c r="A22" s="25" t="s">
        <v>7</v>
      </c>
      <c r="B22" s="29"/>
      <c r="C22" s="30"/>
      <c r="D22" s="31"/>
      <c r="E22" s="31"/>
      <c r="F22" s="27">
        <f t="shared" si="0"/>
        <v>0</v>
      </c>
    </row>
    <row r="23" spans="1:7" ht="31.5" x14ac:dyDescent="0.25">
      <c r="A23" s="28"/>
      <c r="B23" s="29" t="s">
        <v>57</v>
      </c>
      <c r="C23" s="30">
        <v>20</v>
      </c>
      <c r="D23" s="31">
        <f>D19+D20</f>
        <v>28</v>
      </c>
      <c r="E23" s="31">
        <v>1.5</v>
      </c>
      <c r="F23" s="27">
        <f t="shared" si="0"/>
        <v>840</v>
      </c>
      <c r="G23" s="20" t="s">
        <v>41</v>
      </c>
    </row>
    <row r="24" spans="1:7" x14ac:dyDescent="0.25">
      <c r="A24" s="28"/>
      <c r="B24" s="27"/>
      <c r="C24" s="32"/>
      <c r="D24" s="33"/>
      <c r="E24" s="33"/>
      <c r="F24" s="27">
        <f t="shared" si="0"/>
        <v>0</v>
      </c>
    </row>
    <row r="25" spans="1:7" x14ac:dyDescent="0.25">
      <c r="B25" s="29"/>
      <c r="C25" s="30"/>
      <c r="D25" s="31"/>
      <c r="E25" s="34"/>
      <c r="F25" s="27"/>
    </row>
    <row r="26" spans="1:7" x14ac:dyDescent="0.25">
      <c r="A26" s="35" t="s">
        <v>42</v>
      </c>
      <c r="B26" s="36"/>
      <c r="C26" s="37"/>
      <c r="D26" s="38"/>
      <c r="E26" s="38"/>
      <c r="F26" s="27">
        <f>C26*D26*E26</f>
        <v>0</v>
      </c>
    </row>
    <row r="27" spans="1:7" x14ac:dyDescent="0.25">
      <c r="B27" s="28" t="s">
        <v>38</v>
      </c>
      <c r="C27" s="30">
        <v>30.3</v>
      </c>
      <c r="D27" s="31">
        <f>(D19+D20)/7</f>
        <v>4</v>
      </c>
      <c r="E27" s="31">
        <v>1</v>
      </c>
      <c r="F27" s="27">
        <f>C27*D27*E27</f>
        <v>121.2</v>
      </c>
      <c r="G27" s="20" t="s">
        <v>39</v>
      </c>
    </row>
    <row r="28" spans="1:7" x14ac:dyDescent="0.25">
      <c r="B28" s="29"/>
      <c r="C28" s="30"/>
      <c r="D28" s="31"/>
      <c r="E28" s="34"/>
      <c r="F28" s="27"/>
    </row>
    <row r="29" spans="1:7" x14ac:dyDescent="0.25">
      <c r="A29" s="20" t="s">
        <v>9</v>
      </c>
      <c r="B29" s="28"/>
      <c r="C29" s="37"/>
      <c r="D29" s="38"/>
      <c r="E29" s="38"/>
      <c r="F29" s="27">
        <f t="shared" ref="F29:F30" si="1">C29*D29*E29</f>
        <v>0</v>
      </c>
    </row>
    <row r="30" spans="1:7" x14ac:dyDescent="0.25">
      <c r="B30" s="28" t="s">
        <v>8</v>
      </c>
      <c r="C30" s="30">
        <v>0.22</v>
      </c>
      <c r="D30" s="31">
        <v>4</v>
      </c>
      <c r="E30" s="31">
        <v>220</v>
      </c>
      <c r="F30" s="27">
        <f t="shared" si="1"/>
        <v>193.6</v>
      </c>
    </row>
    <row r="31" spans="1:7" x14ac:dyDescent="0.25">
      <c r="B31" s="29"/>
      <c r="C31" s="30"/>
      <c r="D31" s="31"/>
      <c r="E31" s="34"/>
      <c r="F31" s="27"/>
    </row>
    <row r="32" spans="1:7" x14ac:dyDescent="0.25">
      <c r="A32" s="20" t="s">
        <v>10</v>
      </c>
      <c r="B32" s="28"/>
      <c r="C32" s="37"/>
      <c r="D32" s="38"/>
      <c r="E32" s="38"/>
      <c r="F32" s="27">
        <f t="shared" ref="F32:F33" si="2">C32*D32*E32</f>
        <v>0</v>
      </c>
    </row>
    <row r="33" spans="1:7" x14ac:dyDescent="0.25">
      <c r="B33" s="29" t="s">
        <v>44</v>
      </c>
      <c r="C33" s="30">
        <v>4</v>
      </c>
      <c r="D33" s="31">
        <v>4</v>
      </c>
      <c r="E33" s="34">
        <f>E30/20</f>
        <v>11</v>
      </c>
      <c r="F33" s="27">
        <f t="shared" si="2"/>
        <v>176</v>
      </c>
      <c r="G33" s="26" t="s">
        <v>43</v>
      </c>
    </row>
    <row r="34" spans="1:7" x14ac:dyDescent="0.25">
      <c r="B34" s="29" t="s">
        <v>6</v>
      </c>
      <c r="C34" s="30">
        <v>0</v>
      </c>
      <c r="D34" s="31">
        <v>0</v>
      </c>
      <c r="E34" s="34">
        <v>1</v>
      </c>
      <c r="F34" s="27">
        <f t="shared" si="0"/>
        <v>0</v>
      </c>
    </row>
    <row r="35" spans="1:7" x14ac:dyDescent="0.25">
      <c r="B35" s="29" t="s">
        <v>6</v>
      </c>
      <c r="C35" s="30">
        <v>0</v>
      </c>
      <c r="D35" s="31">
        <v>0</v>
      </c>
      <c r="E35" s="34">
        <v>1</v>
      </c>
      <c r="F35" s="27">
        <f t="shared" si="0"/>
        <v>0</v>
      </c>
    </row>
    <row r="36" spans="1:7" x14ac:dyDescent="0.25">
      <c r="B36" s="29"/>
      <c r="C36" s="30"/>
      <c r="D36" s="31"/>
      <c r="E36" s="34"/>
      <c r="F36" s="27">
        <f t="shared" si="0"/>
        <v>0</v>
      </c>
    </row>
    <row r="37" spans="1:7" x14ac:dyDescent="0.25">
      <c r="A37" s="25" t="s">
        <v>11</v>
      </c>
      <c r="B37" s="28"/>
      <c r="C37" s="37"/>
      <c r="D37" s="38"/>
      <c r="E37" s="34"/>
      <c r="F37" s="27">
        <f t="shared" si="0"/>
        <v>0</v>
      </c>
    </row>
    <row r="38" spans="1:7" x14ac:dyDescent="0.25">
      <c r="B38" s="29" t="s">
        <v>32</v>
      </c>
      <c r="C38" s="30">
        <v>185</v>
      </c>
      <c r="D38" s="31">
        <v>1</v>
      </c>
      <c r="E38" s="34">
        <v>1</v>
      </c>
      <c r="F38" s="27">
        <f t="shared" si="0"/>
        <v>185</v>
      </c>
    </row>
    <row r="39" spans="1:7" x14ac:dyDescent="0.25">
      <c r="B39" s="29" t="s">
        <v>6</v>
      </c>
      <c r="C39" s="30">
        <v>0</v>
      </c>
      <c r="D39" s="31">
        <v>0</v>
      </c>
      <c r="E39" s="34">
        <v>1</v>
      </c>
      <c r="F39" s="27">
        <f t="shared" si="0"/>
        <v>0</v>
      </c>
    </row>
    <row r="40" spans="1:7" x14ac:dyDescent="0.25">
      <c r="B40" s="29" t="s">
        <v>6</v>
      </c>
      <c r="C40" s="30">
        <v>0</v>
      </c>
      <c r="D40" s="31">
        <v>0</v>
      </c>
      <c r="E40" s="34">
        <v>1</v>
      </c>
      <c r="F40" s="27">
        <f t="shared" si="0"/>
        <v>0</v>
      </c>
    </row>
    <row r="41" spans="1:7" x14ac:dyDescent="0.25">
      <c r="B41" s="29" t="s">
        <v>6</v>
      </c>
      <c r="C41" s="30">
        <v>0</v>
      </c>
      <c r="D41" s="31">
        <v>0</v>
      </c>
      <c r="E41" s="34">
        <v>1</v>
      </c>
      <c r="F41" s="27">
        <f t="shared" si="0"/>
        <v>0</v>
      </c>
    </row>
    <row r="42" spans="1:7" x14ac:dyDescent="0.25">
      <c r="B42" s="29"/>
      <c r="C42" s="30"/>
      <c r="D42" s="31"/>
      <c r="E42" s="34"/>
      <c r="F42" s="27">
        <f t="shared" si="0"/>
        <v>0</v>
      </c>
    </row>
    <row r="43" spans="1:7" x14ac:dyDescent="0.25">
      <c r="A43" s="25" t="s">
        <v>12</v>
      </c>
      <c r="B43" s="28"/>
      <c r="C43" s="37"/>
      <c r="D43" s="38"/>
      <c r="E43" s="34"/>
      <c r="F43" s="27">
        <f t="shared" si="0"/>
        <v>0</v>
      </c>
    </row>
    <row r="44" spans="1:7" x14ac:dyDescent="0.25">
      <c r="A44" s="28"/>
      <c r="B44" s="29" t="s">
        <v>45</v>
      </c>
      <c r="C44" s="30">
        <v>40</v>
      </c>
      <c r="D44" s="31">
        <v>1</v>
      </c>
      <c r="E44" s="34">
        <v>2</v>
      </c>
      <c r="F44" s="27">
        <f t="shared" si="0"/>
        <v>80</v>
      </c>
      <c r="G44" s="20" t="s">
        <v>29</v>
      </c>
    </row>
    <row r="45" spans="1:7" x14ac:dyDescent="0.25">
      <c r="A45" s="28"/>
      <c r="B45" s="29" t="s">
        <v>46</v>
      </c>
      <c r="C45" s="30">
        <v>200</v>
      </c>
      <c r="D45" s="31">
        <v>4</v>
      </c>
      <c r="E45" s="34">
        <v>1</v>
      </c>
      <c r="F45" s="27">
        <f t="shared" si="0"/>
        <v>800</v>
      </c>
      <c r="G45" s="20" t="s">
        <v>47</v>
      </c>
    </row>
    <row r="46" spans="1:7" x14ac:dyDescent="0.25">
      <c r="A46" s="28"/>
      <c r="B46" s="29" t="s">
        <v>6</v>
      </c>
      <c r="C46" s="30">
        <v>0</v>
      </c>
      <c r="D46" s="31">
        <v>0</v>
      </c>
      <c r="E46" s="34">
        <v>1</v>
      </c>
      <c r="F46" s="27">
        <f t="shared" si="0"/>
        <v>0</v>
      </c>
    </row>
    <row r="47" spans="1:7" x14ac:dyDescent="0.25">
      <c r="A47" s="28"/>
      <c r="B47" s="29"/>
      <c r="C47" s="30"/>
      <c r="D47" s="31"/>
      <c r="E47" s="34"/>
      <c r="F47" s="27">
        <f t="shared" si="0"/>
        <v>0</v>
      </c>
    </row>
    <row r="48" spans="1:7" x14ac:dyDescent="0.25">
      <c r="A48" s="28" t="s">
        <v>33</v>
      </c>
      <c r="B48" s="29"/>
      <c r="C48" s="30"/>
      <c r="D48" s="31"/>
      <c r="E48" s="34"/>
      <c r="F48" s="27">
        <f t="shared" si="0"/>
        <v>0</v>
      </c>
    </row>
    <row r="49" spans="1:7" x14ac:dyDescent="0.25">
      <c r="A49" s="28"/>
      <c r="B49" s="29" t="s">
        <v>30</v>
      </c>
      <c r="C49" s="30">
        <v>75</v>
      </c>
      <c r="D49" s="31">
        <v>8</v>
      </c>
      <c r="E49" s="34">
        <v>1</v>
      </c>
      <c r="F49" s="27">
        <f t="shared" si="0"/>
        <v>600</v>
      </c>
      <c r="G49" s="20" t="s">
        <v>31</v>
      </c>
    </row>
    <row r="50" spans="1:7" x14ac:dyDescent="0.25">
      <c r="A50" s="28"/>
      <c r="B50" s="29"/>
      <c r="C50" s="30"/>
      <c r="D50" s="31"/>
      <c r="E50" s="34"/>
      <c r="F50" s="27">
        <f t="shared" si="0"/>
        <v>0</v>
      </c>
    </row>
    <row r="51" spans="1:7" ht="17.25" x14ac:dyDescent="0.3">
      <c r="A51" s="12" t="s">
        <v>4</v>
      </c>
      <c r="B51" s="5"/>
      <c r="F51" s="27">
        <f>ROUND(SUM(F19:F50),0)</f>
        <v>3931</v>
      </c>
      <c r="G51" s="26"/>
    </row>
    <row r="52" spans="1:7" x14ac:dyDescent="0.25">
      <c r="A52" s="11" t="s">
        <v>52</v>
      </c>
      <c r="B52" s="5"/>
      <c r="F52" s="27">
        <f>F66</f>
        <v>1400</v>
      </c>
    </row>
    <row r="53" spans="1:7" ht="17.25" x14ac:dyDescent="0.3">
      <c r="A53" s="12" t="s">
        <v>13</v>
      </c>
      <c r="B53" s="5"/>
      <c r="C53" s="6"/>
      <c r="D53" s="6"/>
      <c r="E53" s="6"/>
      <c r="F53" s="27">
        <f>ROUND((F51-F52)/25,0)</f>
        <v>101</v>
      </c>
      <c r="G53" s="20" t="s">
        <v>48</v>
      </c>
    </row>
    <row r="54" spans="1:7" ht="16.5" thickBot="1" x14ac:dyDescent="0.3">
      <c r="A54" s="28"/>
      <c r="B54" s="28"/>
      <c r="F54" s="27"/>
    </row>
    <row r="55" spans="1:7" ht="18" thickBot="1" x14ac:dyDescent="0.35">
      <c r="A55" s="12" t="s">
        <v>55</v>
      </c>
      <c r="B55" s="5"/>
      <c r="F55" s="16">
        <v>100</v>
      </c>
    </row>
    <row r="58" spans="1:7" x14ac:dyDescent="0.25">
      <c r="F58" s="27"/>
    </row>
    <row r="59" spans="1:7" ht="17.25" x14ac:dyDescent="0.3">
      <c r="A59" s="13" t="s">
        <v>54</v>
      </c>
      <c r="B59" s="5"/>
      <c r="C59" s="6"/>
      <c r="D59" s="6"/>
      <c r="E59" s="6"/>
      <c r="F59" s="27"/>
    </row>
    <row r="60" spans="1:7" ht="45" x14ac:dyDescent="0.25">
      <c r="A60" s="1" t="s">
        <v>1</v>
      </c>
      <c r="B60" s="1"/>
      <c r="C60" s="2" t="s">
        <v>2</v>
      </c>
      <c r="D60" s="2" t="s">
        <v>3</v>
      </c>
      <c r="E60" s="3" t="s">
        <v>40</v>
      </c>
      <c r="F60" s="10" t="s">
        <v>4</v>
      </c>
      <c r="G60" s="2" t="s">
        <v>49</v>
      </c>
    </row>
    <row r="61" spans="1:7" x14ac:dyDescent="0.25">
      <c r="A61" s="28" t="s">
        <v>33</v>
      </c>
      <c r="B61" s="29"/>
      <c r="C61" s="30"/>
      <c r="D61" s="31"/>
      <c r="E61" s="34"/>
      <c r="F61" s="27"/>
    </row>
    <row r="62" spans="1:7" x14ac:dyDescent="0.25">
      <c r="A62" s="28"/>
      <c r="B62" s="29" t="s">
        <v>30</v>
      </c>
      <c r="C62" s="30">
        <v>75</v>
      </c>
      <c r="D62" s="31">
        <v>8</v>
      </c>
      <c r="E62" s="34">
        <v>1</v>
      </c>
      <c r="F62" s="27">
        <f t="shared" ref="F62" si="3">C62*D62*E62</f>
        <v>600</v>
      </c>
      <c r="G62" s="20" t="s">
        <v>50</v>
      </c>
    </row>
    <row r="64" spans="1:7" x14ac:dyDescent="0.25">
      <c r="A64" s="27" t="s">
        <v>12</v>
      </c>
      <c r="B64" s="39"/>
      <c r="C64" s="32"/>
      <c r="D64" s="33"/>
      <c r="E64" s="40"/>
      <c r="F64" s="27"/>
      <c r="G64" s="27"/>
    </row>
    <row r="65" spans="1:7" x14ac:dyDescent="0.25">
      <c r="A65" s="39"/>
      <c r="B65" s="41" t="s">
        <v>46</v>
      </c>
      <c r="C65" s="42">
        <v>200</v>
      </c>
      <c r="D65" s="43">
        <v>4</v>
      </c>
      <c r="E65" s="40">
        <v>1</v>
      </c>
      <c r="F65" s="27">
        <v>800</v>
      </c>
      <c r="G65" s="27" t="s">
        <v>51</v>
      </c>
    </row>
    <row r="66" spans="1:7" x14ac:dyDescent="0.25">
      <c r="A66" s="4" t="s">
        <v>53</v>
      </c>
      <c r="F66" s="24">
        <f>SUM(F61:F65)</f>
        <v>1400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Michelle Hall</cp:lastModifiedBy>
  <dcterms:created xsi:type="dcterms:W3CDTF">2017-08-04T16:01:05Z</dcterms:created>
  <dcterms:modified xsi:type="dcterms:W3CDTF">2019-10-07T16:22:25Z</dcterms:modified>
</cp:coreProperties>
</file>